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2" documentId="11_99CD5CFF6DCA0AD12746A35839F0C29FAB4BBE1D" xr6:coauthVersionLast="47" xr6:coauthVersionMax="47" xr10:uidLastSave="{81BFA4C4-3680-4302-94E3-5729EF83EECB}"/>
  <bookViews>
    <workbookView xWindow="28680" yWindow="-120" windowWidth="29040" windowHeight="16440" xr2:uid="{00000000-000D-0000-FFFF-FFFF00000000}"/>
  </bookViews>
  <sheets>
    <sheet name="Demonstration" sheetId="1" r:id="rId1"/>
    <sheet name="Review" sheetId="4" r:id="rId2"/>
  </sheets>
  <definedNames>
    <definedName name="Contractors">Review!$K$10:$L$18</definedName>
    <definedName name="Overtime">Demonstration!$B$2</definedName>
    <definedName name="TaxRate">Demonstration!$B$3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4" l="1"/>
  <c r="E17" i="4"/>
  <c r="E16" i="4"/>
  <c r="F16" i="4" s="1"/>
  <c r="E15" i="4"/>
  <c r="F15" i="4" s="1"/>
  <c r="G15" i="4" s="1"/>
  <c r="E14" i="4"/>
  <c r="E13" i="4"/>
  <c r="F13" i="4" s="1"/>
  <c r="E12" i="4"/>
  <c r="F12" i="4" s="1"/>
  <c r="G12" i="4" s="1"/>
  <c r="E11" i="4"/>
  <c r="F11" i="4" s="1"/>
  <c r="G11" i="4" s="1"/>
  <c r="E10" i="4"/>
  <c r="F17" i="4" l="1"/>
  <c r="G17" i="4" s="1"/>
  <c r="G13" i="4"/>
  <c r="G16" i="4"/>
  <c r="F10" i="4"/>
  <c r="G10" i="4" s="1"/>
  <c r="F14" i="4"/>
  <c r="G14" i="4" s="1"/>
  <c r="F18" i="4"/>
  <c r="G18" i="4" s="1"/>
  <c r="F6" i="1"/>
  <c r="F7" i="1"/>
  <c r="F8" i="1"/>
  <c r="F9" i="1"/>
  <c r="F10" i="1"/>
  <c r="F11" i="1"/>
  <c r="F12" i="1"/>
  <c r="E6" i="1"/>
  <c r="E7" i="1"/>
  <c r="E8" i="1"/>
  <c r="E9" i="1"/>
  <c r="E10" i="1"/>
  <c r="E11" i="1"/>
  <c r="E12" i="1"/>
  <c r="G19" i="4" l="1"/>
  <c r="E13" i="1"/>
  <c r="G10" i="1"/>
  <c r="H10" i="1" s="1"/>
  <c r="G6" i="1"/>
  <c r="H6" i="1" s="1"/>
  <c r="G12" i="1"/>
  <c r="H12" i="1" s="1"/>
  <c r="G8" i="1"/>
  <c r="H8" i="1" s="1"/>
  <c r="G11" i="1"/>
  <c r="H11" i="1" s="1"/>
  <c r="G7" i="1"/>
  <c r="H7" i="1" s="1"/>
  <c r="F13" i="1"/>
  <c r="G9" i="1"/>
  <c r="H9" i="1" s="1"/>
  <c r="G13" i="1" l="1"/>
  <c r="H13" i="1" s="1"/>
</calcChain>
</file>

<file path=xl/sharedStrings.xml><?xml version="1.0" encoding="utf-8"?>
<sst xmlns="http://schemas.openxmlformats.org/spreadsheetml/2006/main" count="50" uniqueCount="41">
  <si>
    <t>Pay Sheet - Sales Staff</t>
  </si>
  <si>
    <t>OverTimeHours</t>
  </si>
  <si>
    <t>TotalPay</t>
  </si>
  <si>
    <t>Tax</t>
  </si>
  <si>
    <t>OverTimeRate</t>
  </si>
  <si>
    <t>TaxRate</t>
  </si>
  <si>
    <t>Sharon</t>
  </si>
  <si>
    <t>John</t>
  </si>
  <si>
    <t>Kylie</t>
  </si>
  <si>
    <t>Helen</t>
  </si>
  <si>
    <t>Brian</t>
  </si>
  <si>
    <t>Michael</t>
  </si>
  <si>
    <t>David</t>
  </si>
  <si>
    <t>TOTAL</t>
  </si>
  <si>
    <t>Data Validation</t>
  </si>
  <si>
    <t>Normal Hours</t>
  </si>
  <si>
    <t>Normal Rate</t>
  </si>
  <si>
    <t>Normal Pay</t>
  </si>
  <si>
    <t>Over Time Pay</t>
  </si>
  <si>
    <t>TechEd Consulting</t>
  </si>
  <si>
    <t>Summary of Contactor Payments</t>
  </si>
  <si>
    <t>Month:</t>
  </si>
  <si>
    <t>June</t>
  </si>
  <si>
    <t>Days Worked</t>
  </si>
  <si>
    <t xml:space="preserve">Net Payment </t>
  </si>
  <si>
    <t>Superannuation</t>
  </si>
  <si>
    <t>Payment  Due</t>
  </si>
  <si>
    <t>Contractor</t>
  </si>
  <si>
    <t>Daily Rate</t>
  </si>
  <si>
    <t>Linda Gardner</t>
  </si>
  <si>
    <t>Brett Dunstone</t>
  </si>
  <si>
    <t>Jacky Watson</t>
  </si>
  <si>
    <t>Charles Williams</t>
  </si>
  <si>
    <t>Geoffry Kerr</t>
  </si>
  <si>
    <t>Ingrid Wittman</t>
  </si>
  <si>
    <t>Tracey McKinnon</t>
  </si>
  <si>
    <t>Maria Zissis</t>
  </si>
  <si>
    <t>Sandra Willis</t>
  </si>
  <si>
    <t>Total Payment</t>
  </si>
  <si>
    <t>Days Worked last month</t>
  </si>
  <si>
    <t>Super.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</si>
</sst>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&quot;$&quot;#,##0_);\(&quot;$&quot;#,##0\)"/>
  </numFmts>
  <fonts count="10" x14ac:knownFonts="1">
    <font>
      <sz val="12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sz val="48"/>
      <color rgb="FFAE78D6"/>
      <name val="Arial"/>
      <family val="2"/>
    </font>
    <font>
      <b/>
      <sz val="18"/>
      <color indexed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36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164" fontId="0" fillId="0" borderId="0" xfId="1" applyFont="1"/>
    <xf numFmtId="0" fontId="3" fillId="0" borderId="0" xfId="0" applyFont="1"/>
    <xf numFmtId="0" fontId="0" fillId="0" borderId="0" xfId="0" applyAlignment="1">
      <alignment horizontal="left" indent="1"/>
    </xf>
    <xf numFmtId="0" fontId="5" fillId="0" borderId="1" xfId="0" applyFont="1" applyBorder="1"/>
    <xf numFmtId="164" fontId="5" fillId="0" borderId="1" xfId="1" applyFont="1" applyBorder="1"/>
    <xf numFmtId="0" fontId="0" fillId="2" borderId="2" xfId="0" applyFill="1" applyBorder="1"/>
    <xf numFmtId="0" fontId="2" fillId="2" borderId="2" xfId="0" applyFont="1" applyFill="1" applyBorder="1" applyAlignment="1">
      <alignment horizontal="center"/>
    </xf>
    <xf numFmtId="164" fontId="0" fillId="0" borderId="0" xfId="1" applyFont="1" applyFill="1"/>
    <xf numFmtId="0" fontId="2" fillId="2" borderId="3" xfId="0" applyFont="1" applyFill="1" applyBorder="1" applyAlignment="1">
      <alignment horizontal="center"/>
    </xf>
    <xf numFmtId="164" fontId="0" fillId="0" borderId="4" xfId="1" applyFont="1" applyBorder="1"/>
    <xf numFmtId="164" fontId="0" fillId="0" borderId="3" xfId="1" applyFont="1" applyBorder="1"/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6" fillId="0" borderId="0" xfId="0" applyFont="1"/>
    <xf numFmtId="9" fontId="0" fillId="0" borderId="0" xfId="0" applyNumberFormat="1" applyAlignment="1">
      <alignment horizontal="center"/>
    </xf>
    <xf numFmtId="0" fontId="5" fillId="0" borderId="0" xfId="0" applyFont="1" applyAlignment="1">
      <alignment horizontal="right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right" vertical="center" wrapText="1"/>
    </xf>
    <xf numFmtId="0" fontId="7" fillId="4" borderId="0" xfId="0" applyFont="1" applyFill="1" applyAlignment="1">
      <alignment horizontal="left" vertical="center" wrapText="1"/>
    </xf>
    <xf numFmtId="0" fontId="8" fillId="0" borderId="0" xfId="0" applyFont="1"/>
    <xf numFmtId="0" fontId="5" fillId="0" borderId="0" xfId="0" applyFont="1" applyAlignment="1">
      <alignment horizontal="left" indent="1"/>
    </xf>
    <xf numFmtId="0" fontId="7" fillId="4" borderId="0" xfId="0" applyFont="1" applyFill="1" applyAlignment="1">
      <alignment horizontal="center" vertical="center"/>
    </xf>
    <xf numFmtId="0" fontId="0" fillId="4" borderId="0" xfId="0" applyFill="1"/>
    <xf numFmtId="0" fontId="0" fillId="4" borderId="15" xfId="0" applyFill="1" applyBorder="1" applyAlignment="1">
      <alignment horizontal="center"/>
    </xf>
    <xf numFmtId="0" fontId="0" fillId="0" borderId="17" xfId="0" applyBorder="1" applyAlignment="1">
      <alignment horizontal="right" indent="4"/>
    </xf>
    <xf numFmtId="0" fontId="0" fillId="5" borderId="11" xfId="0" applyFill="1" applyBorder="1"/>
    <xf numFmtId="165" fontId="0" fillId="5" borderId="12" xfId="0" applyNumberFormat="1" applyFill="1" applyBorder="1" applyAlignment="1">
      <alignment horizontal="center"/>
    </xf>
    <xf numFmtId="0" fontId="0" fillId="5" borderId="4" xfId="0" applyFill="1" applyBorder="1"/>
    <xf numFmtId="165" fontId="0" fillId="5" borderId="13" xfId="0" applyNumberFormat="1" applyFill="1" applyBorder="1" applyAlignment="1">
      <alignment horizontal="center"/>
    </xf>
    <xf numFmtId="0" fontId="0" fillId="5" borderId="14" xfId="0" applyFill="1" applyBorder="1"/>
    <xf numFmtId="165" fontId="0" fillId="5" borderId="16" xfId="0" applyNumberFormat="1" applyFill="1" applyBorder="1" applyAlignment="1">
      <alignment horizontal="center"/>
    </xf>
    <xf numFmtId="0" fontId="0" fillId="0" borderId="0" xfId="0" applyAlignment="1">
      <alignment horizontal="right" indent="2"/>
    </xf>
    <xf numFmtId="0" fontId="0" fillId="0" borderId="2" xfId="0" applyBorder="1"/>
    <xf numFmtId="0" fontId="0" fillId="0" borderId="2" xfId="0" applyBorder="1" applyAlignment="1">
      <alignment horizontal="right" indent="2"/>
    </xf>
    <xf numFmtId="164" fontId="0" fillId="0" borderId="2" xfId="1" applyFont="1" applyBorder="1"/>
    <xf numFmtId="0" fontId="0" fillId="0" borderId="18" xfId="0" applyBorder="1" applyAlignment="1">
      <alignment horizontal="right" indent="4"/>
    </xf>
    <xf numFmtId="164" fontId="9" fillId="0" borderId="0" xfId="1" applyFont="1"/>
    <xf numFmtId="0" fontId="4" fillId="2" borderId="0" xfId="0" applyFont="1" applyFill="1"/>
  </cellXfs>
  <cellStyles count="2">
    <cellStyle name="Currency" xfId="1" builtinId="4"/>
    <cellStyle name="Normal" xfId="0" builtinId="0" customBuiltin="1"/>
  </cellStyles>
  <dxfs count="0"/>
  <tableStyles count="0" defaultTableStyle="TableStyleMedium9" defaultPivotStyle="PivotStyleLight16"/>
  <colors>
    <mruColors>
      <color rgb="FFFF3300"/>
      <color rgb="FFAE78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60385</xdr:colOff>
      <xdr:row>0</xdr:row>
      <xdr:rowOff>0</xdr:rowOff>
    </xdr:from>
    <xdr:to>
      <xdr:col>2</xdr:col>
      <xdr:colOff>1440611</xdr:colOff>
      <xdr:row>4</xdr:row>
      <xdr:rowOff>60385</xdr:rowOff>
    </xdr:to>
    <xdr:pic>
      <xdr:nvPicPr>
        <xdr:cNvPr id="2" name="Picture 3" descr="j0205582">
          <a:extLst>
            <a:ext uri="{FF2B5EF4-FFF2-40B4-BE49-F238E27FC236}">
              <a16:creationId xmlns:a16="http://schemas.microsoft.com/office/drawing/2014/main" id="{23CB694B-3105-4F81-9C0E-36F5917C3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385" y="0"/>
          <a:ext cx="1380226" cy="1259457"/>
        </a:xfrm>
        <a:prstGeom prst="rect">
          <a:avLst/>
        </a:prstGeom>
        <a:noFill/>
        <a:effectLst>
          <a:outerShdw dist="107763" dir="8100000" algn="ctr" rotWithShape="0">
            <a:srgbClr val="808080">
              <a:alpha val="50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D6" sqref="D6"/>
    </sheetView>
  </sheetViews>
  <sheetFormatPr defaultRowHeight="15.75" x14ac:dyDescent="0.25"/>
  <cols>
    <col min="1" max="1" width="14.5" customWidth="1"/>
    <col min="2" max="2" width="13.625" customWidth="1"/>
    <col min="3" max="3" width="15.25" customWidth="1"/>
    <col min="4" max="4" width="15.375" customWidth="1"/>
    <col min="5" max="8" width="15.25" customWidth="1"/>
  </cols>
  <sheetData>
    <row r="1" spans="1:8" ht="59.25" x14ac:dyDescent="0.75">
      <c r="A1" s="2" t="s">
        <v>14</v>
      </c>
    </row>
    <row r="2" spans="1:8" ht="15.75" customHeight="1" x14ac:dyDescent="0.25">
      <c r="A2" s="18" t="s">
        <v>4</v>
      </c>
      <c r="B2" s="19">
        <v>1.4</v>
      </c>
    </row>
    <row r="3" spans="1:8" ht="15.75" customHeight="1" x14ac:dyDescent="0.25">
      <c r="A3" s="18" t="s">
        <v>5</v>
      </c>
      <c r="B3" s="20">
        <v>0.31</v>
      </c>
    </row>
    <row r="4" spans="1:8" ht="23.25" x14ac:dyDescent="0.35">
      <c r="A4" s="45" t="s">
        <v>0</v>
      </c>
      <c r="B4" s="45"/>
      <c r="C4" s="45"/>
      <c r="D4" s="45"/>
      <c r="E4" s="45"/>
      <c r="F4" s="45"/>
      <c r="G4" s="45"/>
      <c r="H4" s="45"/>
    </row>
    <row r="5" spans="1:8" ht="16.5" thickBot="1" x14ac:dyDescent="0.3">
      <c r="A5" s="6"/>
      <c r="B5" s="7" t="s">
        <v>16</v>
      </c>
      <c r="C5" s="9" t="s">
        <v>15</v>
      </c>
      <c r="D5" s="7" t="s">
        <v>1</v>
      </c>
      <c r="E5" s="9" t="s">
        <v>17</v>
      </c>
      <c r="F5" s="7" t="s">
        <v>18</v>
      </c>
      <c r="G5" s="7" t="s">
        <v>2</v>
      </c>
      <c r="H5" s="7" t="s">
        <v>3</v>
      </c>
    </row>
    <row r="6" spans="1:8" ht="15.75" customHeight="1" x14ac:dyDescent="0.25">
      <c r="A6" s="3" t="s">
        <v>6</v>
      </c>
      <c r="B6" s="8">
        <v>20</v>
      </c>
      <c r="C6" s="12">
        <v>40</v>
      </c>
      <c r="D6" s="13">
        <v>5</v>
      </c>
      <c r="E6" s="10">
        <f t="shared" ref="E6:E12" si="0">C6*B6</f>
        <v>800</v>
      </c>
      <c r="F6" s="1">
        <f t="shared" ref="F6:F12" si="1">D6*B6*$B$2</f>
        <v>140</v>
      </c>
      <c r="G6" s="1">
        <f t="shared" ref="G6:G12" si="2">E6+F6</f>
        <v>940</v>
      </c>
      <c r="H6" s="1">
        <f t="shared" ref="H6:H13" si="3">G6*$B$3</f>
        <v>291.39999999999998</v>
      </c>
    </row>
    <row r="7" spans="1:8" ht="15.75" customHeight="1" x14ac:dyDescent="0.25">
      <c r="A7" s="3" t="s">
        <v>7</v>
      </c>
      <c r="B7" s="8">
        <v>21</v>
      </c>
      <c r="C7" s="14">
        <v>40</v>
      </c>
      <c r="D7" s="15">
        <v>3</v>
      </c>
      <c r="E7" s="10">
        <f t="shared" si="0"/>
        <v>840</v>
      </c>
      <c r="F7" s="1">
        <f t="shared" si="1"/>
        <v>88.199999999999989</v>
      </c>
      <c r="G7" s="1">
        <f t="shared" si="2"/>
        <v>928.2</v>
      </c>
      <c r="H7" s="1">
        <f t="shared" si="3"/>
        <v>287.74200000000002</v>
      </c>
    </row>
    <row r="8" spans="1:8" ht="15.75" customHeight="1" x14ac:dyDescent="0.25">
      <c r="A8" s="3" t="s">
        <v>8</v>
      </c>
      <c r="B8" s="8">
        <v>14</v>
      </c>
      <c r="C8" s="14">
        <v>40</v>
      </c>
      <c r="D8" s="15">
        <v>0</v>
      </c>
      <c r="E8" s="10">
        <f t="shared" si="0"/>
        <v>560</v>
      </c>
      <c r="F8" s="1">
        <f t="shared" si="1"/>
        <v>0</v>
      </c>
      <c r="G8" s="1">
        <f t="shared" si="2"/>
        <v>560</v>
      </c>
      <c r="H8" s="1">
        <f t="shared" si="3"/>
        <v>173.6</v>
      </c>
    </row>
    <row r="9" spans="1:8" ht="15.75" customHeight="1" x14ac:dyDescent="0.25">
      <c r="A9" s="3" t="s">
        <v>9</v>
      </c>
      <c r="B9" s="8">
        <v>16.8</v>
      </c>
      <c r="C9" s="14">
        <v>40</v>
      </c>
      <c r="D9" s="15">
        <v>5</v>
      </c>
      <c r="E9" s="10">
        <f t="shared" si="0"/>
        <v>672</v>
      </c>
      <c r="F9" s="1">
        <f t="shared" si="1"/>
        <v>117.6</v>
      </c>
      <c r="G9" s="1">
        <f t="shared" si="2"/>
        <v>789.6</v>
      </c>
      <c r="H9" s="1">
        <f t="shared" si="3"/>
        <v>244.77600000000001</v>
      </c>
    </row>
    <row r="10" spans="1:8" ht="15.75" customHeight="1" x14ac:dyDescent="0.25">
      <c r="A10" s="3" t="s">
        <v>10</v>
      </c>
      <c r="B10" s="8">
        <v>29.5</v>
      </c>
      <c r="C10" s="14">
        <v>40</v>
      </c>
      <c r="D10" s="15">
        <v>6</v>
      </c>
      <c r="E10" s="10">
        <f t="shared" si="0"/>
        <v>1180</v>
      </c>
      <c r="F10" s="1">
        <f t="shared" si="1"/>
        <v>247.79999999999998</v>
      </c>
      <c r="G10" s="1">
        <f t="shared" si="2"/>
        <v>1427.8</v>
      </c>
      <c r="H10" s="1">
        <f t="shared" si="3"/>
        <v>442.61799999999999</v>
      </c>
    </row>
    <row r="11" spans="1:8" ht="15.75" customHeight="1" x14ac:dyDescent="0.25">
      <c r="A11" s="3" t="s">
        <v>11</v>
      </c>
      <c r="B11" s="8">
        <v>30</v>
      </c>
      <c r="C11" s="14">
        <v>40</v>
      </c>
      <c r="D11" s="15">
        <v>0</v>
      </c>
      <c r="E11" s="10">
        <f t="shared" si="0"/>
        <v>1200</v>
      </c>
      <c r="F11" s="1">
        <f t="shared" si="1"/>
        <v>0</v>
      </c>
      <c r="G11" s="1">
        <f t="shared" si="2"/>
        <v>1200</v>
      </c>
      <c r="H11" s="1">
        <f t="shared" si="3"/>
        <v>372</v>
      </c>
    </row>
    <row r="12" spans="1:8" ht="15.75" customHeight="1" thickBot="1" x14ac:dyDescent="0.3">
      <c r="A12" s="3" t="s">
        <v>12</v>
      </c>
      <c r="B12" s="8">
        <v>48</v>
      </c>
      <c r="C12" s="16">
        <v>40</v>
      </c>
      <c r="D12" s="17">
        <v>1</v>
      </c>
      <c r="E12" s="11">
        <f t="shared" si="0"/>
        <v>1920</v>
      </c>
      <c r="F12" s="1">
        <f t="shared" si="1"/>
        <v>67.199999999999989</v>
      </c>
      <c r="G12" s="1">
        <f t="shared" si="2"/>
        <v>1987.2</v>
      </c>
      <c r="H12" s="1">
        <f t="shared" si="3"/>
        <v>616.03200000000004</v>
      </c>
    </row>
    <row r="13" spans="1:8" ht="15.75" customHeight="1" x14ac:dyDescent="0.25">
      <c r="A13" s="4" t="s">
        <v>13</v>
      </c>
      <c r="B13" s="4"/>
      <c r="C13" s="5"/>
      <c r="D13" s="4"/>
      <c r="E13" s="5">
        <f>SUM(E6:E12)</f>
        <v>7172</v>
      </c>
      <c r="F13" s="5">
        <f>SUM(F6:F12)</f>
        <v>660.8</v>
      </c>
      <c r="G13" s="5">
        <f>SUM(G6:G12)</f>
        <v>7832.7999999999993</v>
      </c>
      <c r="H13" s="5">
        <f t="shared" si="3"/>
        <v>2428.1679999999997</v>
      </c>
    </row>
  </sheetData>
  <mergeCells count="1">
    <mergeCell ref="A4:H4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28"/>
  <sheetViews>
    <sheetView showGridLines="0" workbookViewId="0">
      <selection activeCell="K23" sqref="K23"/>
    </sheetView>
  </sheetViews>
  <sheetFormatPr defaultColWidth="8.875" defaultRowHeight="15.75" x14ac:dyDescent="0.25"/>
  <cols>
    <col min="2" max="2" width="2.125" customWidth="1"/>
    <col min="3" max="3" width="21.25" customWidth="1"/>
    <col min="4" max="4" width="12.25" style="19" customWidth="1"/>
    <col min="5" max="5" width="11.875" customWidth="1"/>
    <col min="6" max="6" width="15.5" customWidth="1"/>
    <col min="7" max="7" width="15.875" customWidth="1"/>
    <col min="8" max="8" width="1.875" customWidth="1"/>
    <col min="9" max="9" width="15.25" customWidth="1"/>
    <col min="10" max="10" width="4.5" customWidth="1"/>
    <col min="11" max="11" width="15.375" customWidth="1"/>
    <col min="12" max="12" width="13.375" customWidth="1"/>
  </cols>
  <sheetData>
    <row r="1" spans="2:12" s="21" customFormat="1" ht="45" x14ac:dyDescent="0.6">
      <c r="D1" s="27" t="s">
        <v>19</v>
      </c>
    </row>
    <row r="3" spans="2:12" x14ac:dyDescent="0.25">
      <c r="D3" s="28" t="s">
        <v>20</v>
      </c>
    </row>
    <row r="4" spans="2:12" x14ac:dyDescent="0.25">
      <c r="D4" s="28" t="s">
        <v>21</v>
      </c>
      <c r="E4" s="19" t="s">
        <v>22</v>
      </c>
    </row>
    <row r="5" spans="2:12" x14ac:dyDescent="0.25">
      <c r="D5" s="28" t="s">
        <v>40</v>
      </c>
      <c r="E5" s="22">
        <v>0.12</v>
      </c>
    </row>
    <row r="6" spans="2:12" ht="9.6" customHeight="1" x14ac:dyDescent="0.25"/>
    <row r="7" spans="2:12" ht="9.6" customHeight="1" x14ac:dyDescent="0.25"/>
    <row r="8" spans="2:12" ht="9.6" customHeight="1" x14ac:dyDescent="0.25"/>
    <row r="9" spans="2:12" ht="25.5" x14ac:dyDescent="0.25">
      <c r="B9" s="30"/>
      <c r="C9" s="24"/>
      <c r="D9" s="24" t="s">
        <v>23</v>
      </c>
      <c r="E9" s="25" t="s">
        <v>24</v>
      </c>
      <c r="F9" s="29" t="s">
        <v>25</v>
      </c>
      <c r="G9" s="25" t="s">
        <v>26</v>
      </c>
      <c r="H9" s="25"/>
      <c r="I9" s="24" t="s">
        <v>39</v>
      </c>
      <c r="K9" s="26" t="s">
        <v>27</v>
      </c>
      <c r="L9" s="25" t="s">
        <v>28</v>
      </c>
    </row>
    <row r="10" spans="2:12" ht="16.350000000000001" customHeight="1" x14ac:dyDescent="0.25">
      <c r="B10" s="30"/>
      <c r="C10" t="s">
        <v>29</v>
      </c>
      <c r="D10" s="39">
        <v>12</v>
      </c>
      <c r="E10" s="1">
        <f t="shared" ref="E10:E18" si="0">VLOOKUP(C10,Contractors,2,FALSE)*D10</f>
        <v>3900</v>
      </c>
      <c r="F10" s="1">
        <f t="shared" ref="F10:F18" si="1">E10*$E$5</f>
        <v>468</v>
      </c>
      <c r="G10" s="1">
        <f>E10-F10</f>
        <v>3432</v>
      </c>
      <c r="H10" s="30"/>
      <c r="I10" s="32">
        <v>12</v>
      </c>
      <c r="K10" s="33" t="s">
        <v>30</v>
      </c>
      <c r="L10" s="34">
        <v>300</v>
      </c>
    </row>
    <row r="11" spans="2:12" ht="16.350000000000001" customHeight="1" x14ac:dyDescent="0.25">
      <c r="B11" s="30"/>
      <c r="C11" t="s">
        <v>31</v>
      </c>
      <c r="D11" s="39">
        <v>16</v>
      </c>
      <c r="E11" s="1">
        <f t="shared" si="0"/>
        <v>4800</v>
      </c>
      <c r="F11" s="1">
        <f t="shared" si="1"/>
        <v>576</v>
      </c>
      <c r="G11" s="1">
        <f t="shared" ref="G11:G18" si="2">E11-F11</f>
        <v>4224</v>
      </c>
      <c r="H11" s="30"/>
      <c r="I11" s="32">
        <v>22</v>
      </c>
      <c r="K11" s="35" t="s">
        <v>32</v>
      </c>
      <c r="L11" s="36">
        <v>350</v>
      </c>
    </row>
    <row r="12" spans="2:12" ht="16.350000000000001" customHeight="1" x14ac:dyDescent="0.25">
      <c r="B12" s="30"/>
      <c r="C12" t="s">
        <v>33</v>
      </c>
      <c r="D12" s="39">
        <v>10</v>
      </c>
      <c r="E12" s="1">
        <f t="shared" si="0"/>
        <v>2500</v>
      </c>
      <c r="F12" s="1">
        <f t="shared" si="1"/>
        <v>300</v>
      </c>
      <c r="G12" s="1">
        <f>E12-F12</f>
        <v>2200</v>
      </c>
      <c r="H12" s="30"/>
      <c r="I12" s="32">
        <v>8</v>
      </c>
      <c r="K12" s="35" t="s">
        <v>33</v>
      </c>
      <c r="L12" s="36">
        <v>250</v>
      </c>
    </row>
    <row r="13" spans="2:12" ht="16.350000000000001" customHeight="1" x14ac:dyDescent="0.25">
      <c r="B13" s="30"/>
      <c r="C13" t="s">
        <v>34</v>
      </c>
      <c r="D13" s="39">
        <v>10</v>
      </c>
      <c r="E13" s="1">
        <f t="shared" si="0"/>
        <v>3000</v>
      </c>
      <c r="F13" s="1">
        <f t="shared" si="1"/>
        <v>360</v>
      </c>
      <c r="G13" s="1">
        <f t="shared" si="2"/>
        <v>2640</v>
      </c>
      <c r="H13" s="30"/>
      <c r="I13" s="32">
        <v>10</v>
      </c>
      <c r="K13" s="35" t="s">
        <v>34</v>
      </c>
      <c r="L13" s="36">
        <v>300</v>
      </c>
    </row>
    <row r="14" spans="2:12" ht="16.350000000000001" customHeight="1" x14ac:dyDescent="0.25">
      <c r="B14" s="30"/>
      <c r="C14" t="s">
        <v>35</v>
      </c>
      <c r="D14" s="39">
        <v>9</v>
      </c>
      <c r="E14" s="1">
        <f t="shared" si="0"/>
        <v>2250</v>
      </c>
      <c r="F14" s="1">
        <f t="shared" si="1"/>
        <v>270</v>
      </c>
      <c r="G14" s="1">
        <f t="shared" si="2"/>
        <v>1980</v>
      </c>
      <c r="H14" s="30"/>
      <c r="I14" s="32">
        <v>20</v>
      </c>
      <c r="K14" s="35" t="s">
        <v>31</v>
      </c>
      <c r="L14" s="36">
        <v>300</v>
      </c>
    </row>
    <row r="15" spans="2:12" ht="16.350000000000001" customHeight="1" x14ac:dyDescent="0.25">
      <c r="B15" s="30"/>
      <c r="C15" t="s">
        <v>30</v>
      </c>
      <c r="D15" s="39">
        <v>8</v>
      </c>
      <c r="E15" s="1">
        <f t="shared" si="0"/>
        <v>2400</v>
      </c>
      <c r="F15" s="1">
        <f t="shared" si="1"/>
        <v>288</v>
      </c>
      <c r="G15" s="1">
        <f t="shared" si="2"/>
        <v>2112</v>
      </c>
      <c r="H15" s="30"/>
      <c r="I15" s="32">
        <v>4</v>
      </c>
      <c r="K15" s="35" t="s">
        <v>29</v>
      </c>
      <c r="L15" s="36">
        <v>325</v>
      </c>
    </row>
    <row r="16" spans="2:12" ht="16.350000000000001" customHeight="1" x14ac:dyDescent="0.25">
      <c r="B16" s="30"/>
      <c r="C16" t="s">
        <v>32</v>
      </c>
      <c r="D16" s="39">
        <v>2</v>
      </c>
      <c r="E16" s="1">
        <f t="shared" si="0"/>
        <v>700</v>
      </c>
      <c r="F16" s="1">
        <f t="shared" si="1"/>
        <v>84</v>
      </c>
      <c r="G16" s="1">
        <f t="shared" si="2"/>
        <v>616</v>
      </c>
      <c r="H16" s="30"/>
      <c r="I16" s="32">
        <v>2</v>
      </c>
      <c r="K16" s="35" t="s">
        <v>36</v>
      </c>
      <c r="L16" s="36">
        <v>250</v>
      </c>
    </row>
    <row r="17" spans="2:12" ht="16.350000000000001" customHeight="1" x14ac:dyDescent="0.25">
      <c r="B17" s="30"/>
      <c r="C17" t="s">
        <v>37</v>
      </c>
      <c r="D17" s="39">
        <v>16</v>
      </c>
      <c r="E17" s="1">
        <f t="shared" si="0"/>
        <v>4400</v>
      </c>
      <c r="F17" s="1">
        <f t="shared" si="1"/>
        <v>528</v>
      </c>
      <c r="G17" s="1">
        <f t="shared" si="2"/>
        <v>3872</v>
      </c>
      <c r="H17" s="30"/>
      <c r="I17" s="32">
        <v>15</v>
      </c>
      <c r="K17" s="35" t="s">
        <v>37</v>
      </c>
      <c r="L17" s="36">
        <v>275</v>
      </c>
    </row>
    <row r="18" spans="2:12" ht="16.350000000000001" customHeight="1" thickBot="1" x14ac:dyDescent="0.3">
      <c r="B18" s="30"/>
      <c r="C18" s="40" t="s">
        <v>36</v>
      </c>
      <c r="D18" s="41">
        <v>14</v>
      </c>
      <c r="E18" s="42">
        <f t="shared" si="0"/>
        <v>3500</v>
      </c>
      <c r="F18" s="42">
        <f t="shared" si="1"/>
        <v>420</v>
      </c>
      <c r="G18" s="42">
        <f t="shared" si="2"/>
        <v>3080</v>
      </c>
      <c r="H18" s="31"/>
      <c r="I18" s="43">
        <v>14</v>
      </c>
      <c r="K18" s="37" t="s">
        <v>35</v>
      </c>
      <c r="L18" s="38">
        <v>250</v>
      </c>
    </row>
    <row r="19" spans="2:12" x14ac:dyDescent="0.25">
      <c r="D19"/>
      <c r="F19" s="23" t="s">
        <v>38</v>
      </c>
      <c r="G19" s="44">
        <f>SUM(G10:G18)</f>
        <v>24156</v>
      </c>
    </row>
    <row r="20" spans="2:12" x14ac:dyDescent="0.25">
      <c r="D20"/>
    </row>
    <row r="21" spans="2:12" x14ac:dyDescent="0.25">
      <c r="D21"/>
    </row>
    <row r="22" spans="2:12" x14ac:dyDescent="0.25">
      <c r="D22"/>
    </row>
    <row r="23" spans="2:12" x14ac:dyDescent="0.25">
      <c r="D23"/>
    </row>
    <row r="24" spans="2:12" x14ac:dyDescent="0.25">
      <c r="D24"/>
    </row>
    <row r="25" spans="2:12" x14ac:dyDescent="0.25">
      <c r="D25"/>
    </row>
    <row r="26" spans="2:12" x14ac:dyDescent="0.25">
      <c r="D26"/>
    </row>
    <row r="28" spans="2:12" x14ac:dyDescent="0.25">
      <c r="D28"/>
    </row>
  </sheetData>
  <printOptions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Demonstration</vt:lpstr>
      <vt:lpstr>Review</vt:lpstr>
      <vt:lpstr>Contractors</vt:lpstr>
      <vt:lpstr>Overtime</vt:lpstr>
      <vt:lpstr>TaxRate</vt:lpstr>
    </vt:vector>
  </TitlesOfParts>
  <Company>Access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Rachael Wilson</dc:creator>
  <cp:lastModifiedBy>Greg Wall</cp:lastModifiedBy>
  <dcterms:created xsi:type="dcterms:W3CDTF">1999-02-28T09:30:28Z</dcterms:created>
  <dcterms:modified xsi:type="dcterms:W3CDTF">2023-02-23T07:06:28Z</dcterms:modified>
</cp:coreProperties>
</file>